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07000 Info Com\7200 Publications\7200-03 Formation\Form ANU\Kits CU\Kit CU 2022\03_FInal\Kit_CU_13_Budgets_et_comptes\"/>
    </mc:Choice>
  </mc:AlternateContent>
  <bookViews>
    <workbookView xWindow="28692" yWindow="-108" windowWidth="29016" windowHeight="15816" activeTab="1"/>
  </bookViews>
  <sheets>
    <sheet name="Mode d'emploi" sheetId="8" r:id="rId1"/>
    <sheet name="Budget et comptes" sheetId="1" r:id="rId2"/>
    <sheet name="Recettes " sheetId="3" r:id="rId3"/>
    <sheet name="Dépenses " sheetId="6" r:id="rId4"/>
    <sheet name="MÉMO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B6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3" i="1"/>
  <c r="E2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  <c r="F24" i="1" l="1"/>
  <c r="E24" i="1"/>
  <c r="D5" i="3"/>
  <c r="C24" i="1"/>
  <c r="B24" i="1"/>
  <c r="E25" i="6"/>
  <c r="I14" i="1" s="1"/>
  <c r="E25" i="3"/>
  <c r="I12" i="1" s="1"/>
  <c r="I4" i="6"/>
  <c r="I3" i="6"/>
  <c r="I2" i="6"/>
  <c r="I3" i="3"/>
  <c r="I2" i="3"/>
  <c r="F25" i="1" l="1"/>
  <c r="I16" i="1"/>
  <c r="C25" i="1"/>
  <c r="I5" i="1"/>
  <c r="I6" i="1"/>
  <c r="I8" i="1" l="1"/>
</calcChain>
</file>

<file path=xl/sharedStrings.xml><?xml version="1.0" encoding="utf-8"?>
<sst xmlns="http://schemas.openxmlformats.org/spreadsheetml/2006/main" count="109" uniqueCount="69">
  <si>
    <t>CATÉGORIE</t>
  </si>
  <si>
    <t xml:space="preserve">RECETTES </t>
  </si>
  <si>
    <t>DÉPENSES</t>
  </si>
  <si>
    <t>TYPE</t>
  </si>
  <si>
    <t>TOTAL CASH</t>
  </si>
  <si>
    <t>TOTAL VIREMENT BANCAIRE</t>
  </si>
  <si>
    <t>SOLDE CAISSE ACTUEL</t>
  </si>
  <si>
    <t>SOLDE COMPTE BANCAIRE ACTUEL</t>
  </si>
  <si>
    <t>ÉTAT DES FINANCES</t>
  </si>
  <si>
    <t>N° PIECE JUSTIFICATIVE</t>
  </si>
  <si>
    <t>TOTAL CARTE BANCAIRE</t>
  </si>
  <si>
    <t>TOTAL RECETTES</t>
  </si>
  <si>
    <t>TOTAL DÉPENSES</t>
  </si>
  <si>
    <t>TOTAL</t>
  </si>
  <si>
    <t>MONTANT</t>
  </si>
  <si>
    <t xml:space="preserve">BUDGET PRÉVISIONNEL </t>
  </si>
  <si>
    <t>INTITULÉ</t>
  </si>
  <si>
    <t>Étapes</t>
  </si>
  <si>
    <t>Description</t>
  </si>
  <si>
    <t>Établir le budget prévisionnel</t>
  </si>
  <si>
    <t>Tenir ses comptes</t>
  </si>
  <si>
    <t>Budget et comptes</t>
  </si>
  <si>
    <t>Dépenses et Recettes</t>
  </si>
  <si>
    <t>PAIEMENT</t>
  </si>
  <si>
    <t>Solde de l'endroit de camp</t>
  </si>
  <si>
    <t>DATE</t>
  </si>
  <si>
    <t>Retranscrire, au fur et à mesure, les dépenses et les recettes réelles. Classer la pièce justificative (ticket de caisse, facture, contrat de location…) et la numéroter.</t>
  </si>
  <si>
    <r>
      <rPr>
        <b/>
        <u/>
        <sz val="11"/>
        <color theme="1"/>
        <rFont val="Calibri"/>
        <family val="2"/>
        <scheme val="minor"/>
      </rPr>
      <t xml:space="preserve">
Avant de commencer, découvrir le document et ses différentes feuilles : </t>
    </r>
    <r>
      <rPr>
        <b/>
        <sz val="11"/>
        <color theme="1"/>
        <rFont val="Calibri"/>
        <family val="2"/>
        <scheme val="minor"/>
      </rPr>
      <t xml:space="preserve">
-  </t>
    </r>
    <r>
      <rPr>
        <b/>
        <i/>
        <sz val="11"/>
        <color theme="1"/>
        <rFont val="Calibri"/>
        <family val="2"/>
        <scheme val="minor"/>
      </rPr>
      <t>Budget et comptes</t>
    </r>
    <r>
      <rPr>
        <b/>
        <sz val="11"/>
        <color theme="1"/>
        <rFont val="Calibri"/>
        <family val="2"/>
        <scheme val="minor"/>
      </rPr>
      <t xml:space="preserve"> : le tableau de gauche sert à encoder le budget prévisionnel et celui de droite permet de consulter l'état des finances selon les recettes et les dépenses encodées.
- </t>
    </r>
    <r>
      <rPr>
        <b/>
        <i/>
        <sz val="11"/>
        <color theme="1"/>
        <rFont val="Calibri"/>
        <family val="2"/>
        <scheme val="minor"/>
      </rPr>
      <t>Recettes</t>
    </r>
    <r>
      <rPr>
        <b/>
        <sz val="11"/>
        <color theme="1"/>
        <rFont val="Calibri"/>
        <family val="2"/>
        <scheme val="minor"/>
      </rPr>
      <t xml:space="preserve"> : permet d'encoder les recettes réalisées.
- </t>
    </r>
    <r>
      <rPr>
        <b/>
        <i/>
        <sz val="11"/>
        <color theme="1"/>
        <rFont val="Calibri"/>
        <family val="2"/>
        <scheme val="minor"/>
      </rPr>
      <t>Dépenses :</t>
    </r>
    <r>
      <rPr>
        <b/>
        <sz val="11"/>
        <color theme="1"/>
        <rFont val="Calibri"/>
        <family val="2"/>
        <scheme val="minor"/>
      </rPr>
      <t xml:space="preserve"> permet d'encoder les dépenses effectuées.
- </t>
    </r>
    <r>
      <rPr>
        <b/>
        <i/>
        <sz val="11"/>
        <color theme="1"/>
        <rFont val="Calibri"/>
        <family val="2"/>
        <scheme val="minor"/>
      </rPr>
      <t>MÉMO</t>
    </r>
    <r>
      <rPr>
        <b/>
        <sz val="11"/>
        <color theme="1"/>
        <rFont val="Calibri"/>
        <family val="2"/>
        <scheme val="minor"/>
      </rPr>
      <t xml:space="preserve"> : sert à rappeler les remboursements et paiements à gérer en cours d'année.
Pour une meilleure compréhension, des exemples sont indiqués en haut des lignes, ils sont à supprimer avant de commencer l'encodage.
</t>
    </r>
  </si>
  <si>
    <t>Feuille de l’Excel</t>
  </si>
  <si>
    <t>Dans le tableau de droite, encoder le solde de la caisse, c’est-à-dire l’argent liquide disponible et le solde du compte bancaire en précisant la date actuelle.</t>
  </si>
  <si>
    <t>Dans le tableau de droite, l’état des finances se calcule automatiquement. Il est consultable à tout moment pour faire un état des lieux de la situation. Vérifier si le résultat correspond aux prévisions. Au besoin, ajuster le budget en cours de route, pour retrouver l’équilibre.</t>
  </si>
  <si>
    <t>L’objectif est d’obtenir un équilibre entre les recettes et les dépenses :
– sur base de l’estimation budgétaire, être attentif à être juste dans les prix demandés pour les évènements et activités ;
– évaluer s’il est nécessaire de gagner de l’argent et définir les moyens pour y arriver en étant attentif à ce que l’animation reste au centre des activités scoutes ;
– s’interroger sur les éventuels bénéfices superflus : « Que faire de cet argent dont nous n’avons pas besoin ? »</t>
  </si>
  <si>
    <t>Dans le tableau de gauche, lister :
– les recettes (cotisations, repas photo, fête d’unité, etc.) ;
– les dépenses à venir (une activité extra, du matériel, un déplacement en train, les charges d’une location, etc.).
Conseil : anticiper au maximum et se servir des chiffres de l’an passé pour avoir une idée du cout.</t>
  </si>
  <si>
    <t>DATE/IDENTIFIANT</t>
  </si>
  <si>
    <t>RÉALISÉ RÉSULTAT</t>
  </si>
  <si>
    <t>RÉALISÉ RECETTES</t>
  </si>
  <si>
    <t>RÉALISÉ DÉPENSES</t>
  </si>
  <si>
    <t xml:space="preserve">Cotisation  Dupont - Normale </t>
  </si>
  <si>
    <t>VIREMENT BANCAIRE</t>
  </si>
  <si>
    <t>extrait 28</t>
  </si>
  <si>
    <t>Cotisation  Dubois - Couple</t>
  </si>
  <si>
    <t>extrait 29</t>
  </si>
  <si>
    <t>CASH</t>
  </si>
  <si>
    <t>Vente calendriers journée rentrée (52 cal)</t>
  </si>
  <si>
    <t xml:space="preserve">caisse relevé 10 Octobre </t>
  </si>
  <si>
    <t>Location cuistax réunion passage</t>
  </si>
  <si>
    <t>FA 03 -extrait 30</t>
  </si>
  <si>
    <t>Achat gouter journée passage</t>
  </si>
  <si>
    <t>CARTE BANCAIRE</t>
  </si>
  <si>
    <t>ticket 04 - Extrait 31</t>
  </si>
  <si>
    <t>REMBOURSEMENT</t>
  </si>
  <si>
    <t>REALISE (COMPTES)</t>
  </si>
  <si>
    <t>CATEGORIE</t>
  </si>
  <si>
    <t xml:space="preserve">SUBSIDES </t>
  </si>
  <si>
    <t>COTISATIONS</t>
  </si>
  <si>
    <t>CALENDRIERS</t>
  </si>
  <si>
    <t>SUBSIDES</t>
  </si>
  <si>
    <t>ENDROIT DE CAMPS</t>
  </si>
  <si>
    <t>FETE D'UNITE</t>
  </si>
  <si>
    <t>JOURNEE PASSAGE</t>
  </si>
  <si>
    <t>subside commune 2023</t>
  </si>
  <si>
    <t>extrait 20</t>
  </si>
  <si>
    <t>RESULTAT BUDGETE</t>
  </si>
  <si>
    <t>RESULTAT REALISE</t>
  </si>
  <si>
    <t>SOLDE CAISSE AU 15/08/2023</t>
  </si>
  <si>
    <t>SOLDE COMPTE BANCAIRE AU 15/08/2023</t>
  </si>
  <si>
    <t>xxxx</t>
  </si>
  <si>
    <t>yyyy</t>
  </si>
  <si>
    <t>Liste catégories ( A définir / adapter en amont de la construction budget)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</si>
</sst>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dd/mm/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A4275"/>
      <name val="Calibri"/>
      <family val="2"/>
      <scheme val="minor"/>
    </font>
    <font>
      <b/>
      <sz val="11"/>
      <color rgb="FF0A4275"/>
      <name val="Calibri"/>
      <family val="2"/>
      <scheme val="minor"/>
    </font>
    <font>
      <b/>
      <sz val="12"/>
      <color rgb="FF0A4275"/>
      <name val="Calibri"/>
      <family val="2"/>
      <scheme val="minor"/>
    </font>
    <font>
      <b/>
      <sz val="14"/>
      <color rgb="FF0A4275"/>
      <name val="Calibri"/>
      <family val="2"/>
      <scheme val="minor"/>
    </font>
    <font>
      <sz val="11"/>
      <color rgb="FF95C11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5C11F"/>
        <bgColor indexed="64"/>
      </patternFill>
    </fill>
    <fill>
      <patternFill patternType="solid">
        <fgColor rgb="FFEF7B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A4275"/>
      </top>
      <bottom/>
      <diagonal/>
    </border>
    <border>
      <left style="thin">
        <color indexed="64"/>
      </left>
      <right style="thin">
        <color indexed="64"/>
      </right>
      <top style="thin">
        <color rgb="FF0A4275"/>
      </top>
      <bottom style="thin">
        <color rgb="FF0A4275"/>
      </bottom>
      <diagonal/>
    </border>
    <border>
      <left style="thin">
        <color rgb="FF0A4275"/>
      </left>
      <right/>
      <top/>
      <bottom/>
      <diagonal/>
    </border>
    <border>
      <left style="thin">
        <color indexed="64"/>
      </left>
      <right style="thin">
        <color rgb="FF0A4275"/>
      </right>
      <top style="thin">
        <color rgb="FF0A4275"/>
      </top>
      <bottom style="thin">
        <color rgb="FF0A4275"/>
      </bottom>
      <diagonal/>
    </border>
    <border>
      <left style="thin">
        <color indexed="64"/>
      </left>
      <right style="thin">
        <color rgb="FF0A4275"/>
      </right>
      <top style="thin">
        <color indexed="64"/>
      </top>
      <bottom style="thin">
        <color rgb="FF0A427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A4275"/>
      </right>
      <top style="thin">
        <color indexed="64"/>
      </top>
      <bottom style="thin">
        <color rgb="FF0A4275"/>
      </bottom>
      <diagonal/>
    </border>
    <border>
      <left style="thin">
        <color rgb="FF0A4275"/>
      </left>
      <right style="thin">
        <color rgb="FF0A4275"/>
      </right>
      <top style="thin">
        <color rgb="FF0A4275"/>
      </top>
      <bottom style="thin">
        <color indexed="64"/>
      </bottom>
      <diagonal/>
    </border>
    <border>
      <left style="thin">
        <color indexed="64"/>
      </left>
      <right style="thin">
        <color rgb="FF0A427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A4275"/>
      </right>
      <top style="thin">
        <color rgb="FF0A4275"/>
      </top>
      <bottom style="thin">
        <color indexed="64"/>
      </bottom>
      <diagonal/>
    </border>
    <border>
      <left style="thin">
        <color indexed="64"/>
      </left>
      <right style="thin">
        <color rgb="FF0A4275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A4275"/>
      </bottom>
      <diagonal/>
    </border>
    <border>
      <left style="thin">
        <color rgb="FF0A4275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A4275"/>
      </left>
      <right style="thin">
        <color rgb="FF0A4275"/>
      </right>
      <top style="thin">
        <color indexed="64"/>
      </top>
      <bottom style="thin">
        <color rgb="FF0A4275"/>
      </bottom>
      <diagonal/>
    </border>
    <border>
      <left/>
      <right style="thin">
        <color rgb="FF0A4275"/>
      </right>
      <top style="thin">
        <color rgb="FF0A4275"/>
      </top>
      <bottom style="thin">
        <color rgb="FF0A4275"/>
      </bottom>
      <diagonal/>
    </border>
    <border>
      <left style="thin">
        <color rgb="FF0A4275"/>
      </left>
      <right style="thin">
        <color rgb="FF0A4275"/>
      </right>
      <top style="thin">
        <color rgb="FF0A4275"/>
      </top>
      <bottom style="thin">
        <color rgb="FF0A4275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0" fontId="1" fillId="0" borderId="1" xfId="0" applyFont="1" applyBorder="1"/>
    <xf numFmtId="164" fontId="0" fillId="0" borderId="1" xfId="0" applyNumberFormat="1" applyBorder="1"/>
    <xf numFmtId="164" fontId="1" fillId="0" borderId="1" xfId="0" applyNumberFormat="1" applyFont="1" applyBorder="1"/>
    <xf numFmtId="0" fontId="1" fillId="0" borderId="0" xfId="0" applyFont="1"/>
    <xf numFmtId="0" fontId="0" fillId="0" borderId="1" xfId="0" applyFont="1" applyFill="1" applyBorder="1"/>
    <xf numFmtId="164" fontId="0" fillId="0" borderId="1" xfId="0" applyNumberFormat="1" applyFont="1" applyBorder="1"/>
    <xf numFmtId="0" fontId="0" fillId="0" borderId="1" xfId="0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164" fontId="1" fillId="0" borderId="2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0" fontId="0" fillId="0" borderId="6" xfId="0" applyBorder="1"/>
    <xf numFmtId="0" fontId="1" fillId="0" borderId="5" xfId="0" applyFont="1" applyBorder="1"/>
    <xf numFmtId="0" fontId="1" fillId="0" borderId="7" xfId="0" applyFont="1" applyBorder="1"/>
    <xf numFmtId="164" fontId="1" fillId="0" borderId="8" xfId="0" applyNumberFormat="1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5" xfId="0" applyBorder="1"/>
    <xf numFmtId="0" fontId="0" fillId="0" borderId="14" xfId="0" applyBorder="1"/>
    <xf numFmtId="0" fontId="0" fillId="0" borderId="0" xfId="0" applyAlignment="1">
      <alignment wrapText="1"/>
    </xf>
    <xf numFmtId="164" fontId="2" fillId="0" borderId="1" xfId="0" applyNumberFormat="1" applyFont="1" applyBorder="1"/>
    <xf numFmtId="44" fontId="1" fillId="0" borderId="2" xfId="1" applyFont="1" applyBorder="1"/>
    <xf numFmtId="165" fontId="0" fillId="0" borderId="1" xfId="0" applyNumberFormat="1" applyBorder="1"/>
    <xf numFmtId="14" fontId="0" fillId="0" borderId="1" xfId="0" applyNumberFormat="1" applyBorder="1"/>
    <xf numFmtId="0" fontId="3" fillId="0" borderId="0" xfId="0" applyFont="1"/>
    <xf numFmtId="0" fontId="0" fillId="0" borderId="0" xfId="0" applyAlignment="1">
      <alignment horizontal="right"/>
    </xf>
    <xf numFmtId="0" fontId="1" fillId="0" borderId="4" xfId="0" applyFont="1" applyBorder="1"/>
    <xf numFmtId="0" fontId="0" fillId="0" borderId="1" xfId="0" applyBorder="1" applyAlignment="1">
      <alignment horizontal="right"/>
    </xf>
    <xf numFmtId="0" fontId="6" fillId="0" borderId="1" xfId="0" applyFont="1" applyBorder="1"/>
    <xf numFmtId="0" fontId="1" fillId="2" borderId="15" xfId="0" applyFont="1" applyFill="1" applyBorder="1" applyAlignment="1">
      <alignment horizontal="center"/>
    </xf>
    <xf numFmtId="0" fontId="1" fillId="0" borderId="16" xfId="0" applyFont="1" applyBorder="1" applyAlignment="1" applyProtection="1">
      <alignment horizontal="left" wrapText="1"/>
      <protection locked="0"/>
    </xf>
    <xf numFmtId="0" fontId="1" fillId="0" borderId="17" xfId="0" applyFont="1" applyBorder="1" applyAlignment="1" applyProtection="1">
      <alignment horizontal="left" wrapText="1"/>
      <protection locked="0"/>
    </xf>
    <xf numFmtId="0" fontId="1" fillId="0" borderId="18" xfId="0" applyFont="1" applyBorder="1" applyAlignment="1" applyProtection="1">
      <alignment horizontal="left" wrapText="1"/>
      <protection locked="0"/>
    </xf>
    <xf numFmtId="0" fontId="7" fillId="3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right" wrapText="1"/>
    </xf>
    <xf numFmtId="0" fontId="0" fillId="0" borderId="19" xfId="0" applyBorder="1" applyAlignment="1">
      <alignment wrapText="1"/>
    </xf>
    <xf numFmtId="0" fontId="0" fillId="0" borderId="21" xfId="0" applyBorder="1" applyAlignment="1">
      <alignment wrapText="1"/>
    </xf>
    <xf numFmtId="0" fontId="7" fillId="3" borderId="4" xfId="0" applyFont="1" applyFill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25" xfId="0" applyFont="1" applyBorder="1" applyAlignment="1" applyProtection="1">
      <alignment wrapText="1"/>
      <protection locked="0"/>
    </xf>
    <xf numFmtId="0" fontId="7" fillId="0" borderId="26" xfId="0" applyFont="1" applyBorder="1" applyAlignment="1">
      <alignment wrapText="1"/>
    </xf>
    <xf numFmtId="0" fontId="7" fillId="0" borderId="25" xfId="0" applyFont="1" applyBorder="1" applyAlignment="1">
      <alignment wrapText="1"/>
    </xf>
    <xf numFmtId="0" fontId="7" fillId="0" borderId="27" xfId="0" applyFont="1" applyBorder="1" applyAlignment="1">
      <alignment wrapText="1"/>
    </xf>
    <xf numFmtId="0" fontId="7" fillId="0" borderId="29" xfId="0" applyFont="1" applyBorder="1" applyAlignment="1">
      <alignment wrapText="1"/>
    </xf>
    <xf numFmtId="0" fontId="7" fillId="0" borderId="28" xfId="0" applyFont="1" applyBorder="1" applyAlignment="1">
      <alignment wrapText="1"/>
    </xf>
    <xf numFmtId="0" fontId="7" fillId="3" borderId="30" xfId="0" applyFont="1" applyFill="1" applyBorder="1" applyAlignment="1">
      <alignment horizontal="center" wrapText="1"/>
    </xf>
    <xf numFmtId="0" fontId="7" fillId="3" borderId="23" xfId="0" applyFont="1" applyFill="1" applyBorder="1" applyAlignment="1">
      <alignment horizontal="center" wrapText="1"/>
    </xf>
    <xf numFmtId="0" fontId="7" fillId="0" borderId="4" xfId="0" applyFont="1" applyBorder="1" applyAlignment="1">
      <alignment horizontal="left" wrapText="1"/>
    </xf>
    <xf numFmtId="0" fontId="7" fillId="0" borderId="33" xfId="0" applyFont="1" applyBorder="1" applyAlignment="1">
      <alignment wrapText="1"/>
    </xf>
    <xf numFmtId="0" fontId="7" fillId="0" borderId="34" xfId="0" applyFont="1" applyBorder="1" applyAlignment="1">
      <alignment wrapText="1"/>
    </xf>
    <xf numFmtId="0" fontId="7" fillId="0" borderId="35" xfId="0" applyFont="1" applyBorder="1" applyAlignment="1">
      <alignment wrapText="1"/>
    </xf>
    <xf numFmtId="0" fontId="8" fillId="3" borderId="24" xfId="0" applyFont="1" applyFill="1" applyBorder="1" applyAlignment="1">
      <alignment wrapText="1"/>
    </xf>
    <xf numFmtId="0" fontId="10" fillId="0" borderId="20" xfId="0" applyFont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9" fillId="3" borderId="31" xfId="0" applyFont="1" applyFill="1" applyBorder="1" applyAlignment="1">
      <alignment wrapText="1"/>
    </xf>
    <xf numFmtId="0" fontId="9" fillId="3" borderId="24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9" fillId="3" borderId="27" xfId="0" applyFont="1" applyFill="1" applyBorder="1" applyAlignment="1">
      <alignment wrapText="1"/>
    </xf>
    <xf numFmtId="0" fontId="9" fillId="3" borderId="32" xfId="0" applyFont="1" applyFill="1" applyBorder="1" applyAlignment="1">
      <alignment wrapText="1"/>
    </xf>
    <xf numFmtId="164" fontId="11" fillId="0" borderId="1" xfId="0" applyNumberFormat="1" applyFont="1" applyBorder="1"/>
    <xf numFmtId="0" fontId="1" fillId="4" borderId="7" xfId="0" applyFont="1" applyFill="1" applyBorder="1"/>
    <xf numFmtId="164" fontId="1" fillId="4" borderId="8" xfId="0" applyNumberFormat="1" applyFont="1" applyFill="1" applyBorder="1"/>
    <xf numFmtId="0" fontId="11" fillId="0" borderId="9" xfId="0" applyFont="1" applyBorder="1"/>
    <xf numFmtId="0" fontId="11" fillId="0" borderId="0" xfId="0" applyFont="1" applyBorder="1"/>
    <xf numFmtId="16" fontId="11" fillId="0" borderId="10" xfId="0" applyNumberFormat="1" applyFont="1" applyBorder="1"/>
    <xf numFmtId="0" fontId="11" fillId="0" borderId="10" xfId="0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EF7B00"/>
      <color rgb="FF95C11F"/>
      <color rgb="FF0A42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2" workbookViewId="0">
      <selection activeCell="C18" sqref="C18"/>
    </sheetView>
  </sheetViews>
  <sheetFormatPr baseColWidth="10" defaultRowHeight="14.4" x14ac:dyDescent="0.3"/>
  <cols>
    <col min="1" max="1" width="8.44140625" style="28" customWidth="1"/>
    <col min="2" max="2" width="15.109375" style="28" customWidth="1"/>
    <col min="3" max="3" width="107.77734375" style="28" customWidth="1"/>
    <col min="4" max="16384" width="11.5546875" style="28"/>
  </cols>
  <sheetData>
    <row r="1" spans="1:4" ht="138.6" customHeight="1" x14ac:dyDescent="0.3">
      <c r="A1" s="39" t="s">
        <v>27</v>
      </c>
      <c r="B1" s="40"/>
      <c r="C1" s="41"/>
    </row>
    <row r="2" spans="1:4" x14ac:dyDescent="0.3">
      <c r="A2" s="55"/>
      <c r="B2" s="55"/>
      <c r="C2" s="56"/>
    </row>
    <row r="3" spans="1:4" ht="18" x14ac:dyDescent="0.35">
      <c r="A3" s="62" t="s">
        <v>19</v>
      </c>
      <c r="B3" s="62"/>
      <c r="C3" s="63"/>
    </row>
    <row r="4" spans="1:4" ht="31.2" x14ac:dyDescent="0.3">
      <c r="A4" s="61" t="s">
        <v>17</v>
      </c>
      <c r="B4" s="66" t="s">
        <v>28</v>
      </c>
      <c r="C4" s="67" t="s">
        <v>18</v>
      </c>
      <c r="D4" s="46"/>
    </row>
    <row r="5" spans="1:4" ht="54.6" customHeight="1" x14ac:dyDescent="0.3">
      <c r="A5" s="53">
        <v>1</v>
      </c>
      <c r="B5" s="51" t="s">
        <v>21</v>
      </c>
      <c r="C5" s="49" t="s">
        <v>32</v>
      </c>
      <c r="D5" s="46"/>
    </row>
    <row r="6" spans="1:4" ht="72" x14ac:dyDescent="0.3">
      <c r="A6" s="54">
        <v>2</v>
      </c>
      <c r="B6" s="50" t="s">
        <v>21</v>
      </c>
      <c r="C6" s="50" t="s">
        <v>31</v>
      </c>
      <c r="D6" s="46"/>
    </row>
    <row r="7" spans="1:4" x14ac:dyDescent="0.3">
      <c r="A7" s="42"/>
      <c r="B7" s="42"/>
      <c r="C7" s="47"/>
      <c r="D7" s="46"/>
    </row>
    <row r="8" spans="1:4" ht="18" x14ac:dyDescent="0.35">
      <c r="A8" s="64" t="s">
        <v>20</v>
      </c>
      <c r="B8" s="64"/>
      <c r="C8" s="65"/>
      <c r="D8" s="46"/>
    </row>
    <row r="9" spans="1:4" ht="31.2" x14ac:dyDescent="0.3">
      <c r="A9" s="68" t="s">
        <v>17</v>
      </c>
      <c r="B9" s="69" t="s">
        <v>28</v>
      </c>
      <c r="C9" s="70" t="s">
        <v>18</v>
      </c>
      <c r="D9" s="46"/>
    </row>
    <row r="10" spans="1:4" ht="28.8" x14ac:dyDescent="0.3">
      <c r="A10" s="44">
        <v>1</v>
      </c>
      <c r="B10" s="57" t="s">
        <v>21</v>
      </c>
      <c r="C10" s="58" t="s">
        <v>29</v>
      </c>
      <c r="D10" s="46"/>
    </row>
    <row r="11" spans="1:4" ht="28.8" x14ac:dyDescent="0.3">
      <c r="A11" s="43">
        <v>2</v>
      </c>
      <c r="B11" s="52" t="s">
        <v>22</v>
      </c>
      <c r="C11" s="59" t="s">
        <v>26</v>
      </c>
      <c r="D11" s="46"/>
    </row>
    <row r="12" spans="1:4" ht="43.2" x14ac:dyDescent="0.3">
      <c r="A12" s="43">
        <v>3</v>
      </c>
      <c r="B12" s="48" t="s">
        <v>21</v>
      </c>
      <c r="C12" s="60" t="s">
        <v>30</v>
      </c>
    </row>
    <row r="13" spans="1:4" x14ac:dyDescent="0.3">
      <c r="C13" s="45"/>
    </row>
  </sheetData>
  <mergeCells count="5">
    <mergeCell ref="A3:C3"/>
    <mergeCell ref="A8:C8"/>
    <mergeCell ref="A7:C7"/>
    <mergeCell ref="A1:C1"/>
    <mergeCell ref="A2:C2"/>
  </mergeCells>
  <dataValidations count="3">
    <dataValidation type="list" allowBlank="1" showInputMessage="1" showErrorMessage="1" sqref="B16:B23">
      <formula1>"Budget et compte,Recettes,Dépenses,MÉMO"</formula1>
    </dataValidation>
    <dataValidation type="list" allowBlank="1" showInputMessage="1" showErrorMessage="1" sqref="B10 B5:B6 B12:B15">
      <formula1>"Budget et comptes,Recettes,Dépenses,MÉMO"</formula1>
    </dataValidation>
    <dataValidation type="list" allowBlank="1" showInputMessage="1" showErrorMessage="1" sqref="B11">
      <formula1>"Budget et comptes,Recettes,Dépenses,MÉMO,Dépenses et Recettes"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A28" sqref="A28"/>
    </sheetView>
  </sheetViews>
  <sheetFormatPr baseColWidth="10" defaultRowHeight="14.4" x14ac:dyDescent="0.3"/>
  <cols>
    <col min="1" max="1" width="64.77734375" customWidth="1"/>
    <col min="2" max="2" width="17.44140625" customWidth="1"/>
    <col min="3" max="6" width="17.5546875" customWidth="1"/>
    <col min="8" max="8" width="42.88671875" customWidth="1"/>
  </cols>
  <sheetData>
    <row r="1" spans="1:9" x14ac:dyDescent="0.3">
      <c r="A1" s="38" t="s">
        <v>15</v>
      </c>
      <c r="B1" s="38"/>
      <c r="C1" s="38"/>
      <c r="D1" s="38" t="s">
        <v>51</v>
      </c>
      <c r="E1" s="38"/>
      <c r="F1" s="38"/>
    </row>
    <row r="2" spans="1:9" x14ac:dyDescent="0.3">
      <c r="A2" s="2" t="s">
        <v>52</v>
      </c>
      <c r="B2" s="2" t="s">
        <v>1</v>
      </c>
      <c r="C2" s="2" t="s">
        <v>2</v>
      </c>
      <c r="D2" s="2" t="s">
        <v>0</v>
      </c>
      <c r="E2" s="2" t="s">
        <v>1</v>
      </c>
      <c r="F2" s="2" t="s">
        <v>2</v>
      </c>
      <c r="H2" s="6" t="s">
        <v>64</v>
      </c>
      <c r="I2" s="7">
        <v>122</v>
      </c>
    </row>
    <row r="3" spans="1:9" x14ac:dyDescent="0.3">
      <c r="A3" s="37" t="s">
        <v>53</v>
      </c>
      <c r="B3" s="71">
        <v>350</v>
      </c>
      <c r="C3" s="29"/>
      <c r="D3" s="36" t="s">
        <v>56</v>
      </c>
      <c r="E3" s="71">
        <f>SUMIF('Recettes '!A$3:A$24,$D3,'Recettes '!D$3:D$24)</f>
        <v>350</v>
      </c>
      <c r="F3" s="71">
        <f>SUMIF('Dépenses '!A$3:A$24,D3,'Dépenses '!D$3:D$24)</f>
        <v>0</v>
      </c>
      <c r="H3" s="8" t="s">
        <v>65</v>
      </c>
      <c r="I3" s="7">
        <v>875</v>
      </c>
    </row>
    <row r="4" spans="1:9" x14ac:dyDescent="0.3">
      <c r="A4" s="37" t="s">
        <v>57</v>
      </c>
      <c r="B4" s="29"/>
      <c r="C4" s="71">
        <v>1350</v>
      </c>
      <c r="D4" s="36" t="s">
        <v>57</v>
      </c>
      <c r="E4" s="71">
        <f>SUMIF('Recettes '!A$3:A$24,$D4,'Recettes '!D$3:D$24)</f>
        <v>0</v>
      </c>
      <c r="F4" s="71">
        <f>SUMIF('Dépenses '!A$3:A$24,D4,'Dépenses '!D$3:D$24)</f>
        <v>0</v>
      </c>
    </row>
    <row r="5" spans="1:9" x14ac:dyDescent="0.3">
      <c r="A5" s="1"/>
      <c r="B5" s="3"/>
      <c r="C5" s="3"/>
      <c r="D5" s="36" t="s">
        <v>58</v>
      </c>
      <c r="E5" s="71">
        <f>SUMIF('Recettes '!A$3:A$24,$D5,'Recettes '!D$3:D$24)</f>
        <v>0</v>
      </c>
      <c r="F5" s="71">
        <f>SUMIF('Dépenses '!A$3:A$24,D5,'Dépenses '!D$3:D$24)</f>
        <v>0</v>
      </c>
      <c r="H5" s="2" t="s">
        <v>6</v>
      </c>
      <c r="I5" s="4">
        <f>SUM(I2+'Recettes '!I2-'Dépenses '!I2)</f>
        <v>486</v>
      </c>
    </row>
    <row r="6" spans="1:9" x14ac:dyDescent="0.3">
      <c r="A6" s="1" t="s">
        <v>54</v>
      </c>
      <c r="B6" s="3">
        <f>50*75</f>
        <v>3750</v>
      </c>
      <c r="C6" s="3">
        <f>50*52.75</f>
        <v>2637.5</v>
      </c>
      <c r="D6" s="36" t="s">
        <v>54</v>
      </c>
      <c r="E6" s="71">
        <f>SUMIF('Recettes '!A$3:A$24,$D6,'Recettes '!D$3:D$24)</f>
        <v>94.5</v>
      </c>
      <c r="F6" s="71">
        <f>SUMIF('Dépenses '!A$3:A$24,D6,'Dépenses '!D$3:D$24)</f>
        <v>0</v>
      </c>
      <c r="H6" s="2" t="s">
        <v>7</v>
      </c>
      <c r="I6" s="4">
        <f>I3+'Recettes '!I3-'Dépenses '!I3-'Dépenses '!I4</f>
        <v>984.5</v>
      </c>
    </row>
    <row r="7" spans="1:9" x14ac:dyDescent="0.3">
      <c r="A7" s="1"/>
      <c r="B7" s="3"/>
      <c r="C7" s="3"/>
      <c r="D7" s="36" t="s">
        <v>55</v>
      </c>
      <c r="E7" s="71">
        <f>SUMIF('Recettes '!A$3:A$24,$D7,'Recettes '!D$3:D$24)</f>
        <v>364</v>
      </c>
      <c r="F7" s="71">
        <f>SUMIF('Dépenses '!A$3:A$24,D7,'Dépenses '!D$3:D$24)</f>
        <v>0</v>
      </c>
    </row>
    <row r="8" spans="1:9" x14ac:dyDescent="0.3">
      <c r="A8" s="1" t="s">
        <v>59</v>
      </c>
      <c r="B8" s="3">
        <v>200</v>
      </c>
      <c r="C8" s="3">
        <v>500</v>
      </c>
      <c r="D8" s="36" t="s">
        <v>59</v>
      </c>
      <c r="E8" s="71">
        <f>SUMIF('Recettes '!A$3:A$24,$D8,'Recettes '!D$3:D$24)</f>
        <v>0</v>
      </c>
      <c r="F8" s="71">
        <f>SUMIF('Dépenses '!A$3:A$24,D8,'Dépenses '!D$3:D$24)</f>
        <v>335</v>
      </c>
      <c r="H8" s="2" t="s">
        <v>8</v>
      </c>
      <c r="I8" s="4">
        <f>SUM(I5:I6)</f>
        <v>1470.5</v>
      </c>
    </row>
    <row r="9" spans="1:9" x14ac:dyDescent="0.3">
      <c r="A9" s="1"/>
      <c r="B9" s="3"/>
      <c r="C9" s="3"/>
      <c r="D9" s="1"/>
      <c r="E9" s="71">
        <f>SUMIF('Recettes '!A$3:A$24,$D9,'Recettes '!D$3:D$24)</f>
        <v>0</v>
      </c>
      <c r="F9" s="71">
        <f>SUMIF('Dépenses '!A$3:A$24,D9,'Dépenses '!D$3:D$24)</f>
        <v>0</v>
      </c>
    </row>
    <row r="10" spans="1:9" x14ac:dyDescent="0.3">
      <c r="A10" s="1"/>
      <c r="B10" s="3"/>
      <c r="C10" s="3"/>
      <c r="D10" s="1"/>
      <c r="E10" s="71">
        <f>SUMIF('Recettes '!A$3:A$24,$D10,'Recettes '!D$3:D$24)</f>
        <v>0</v>
      </c>
      <c r="F10" s="71">
        <f>SUMIF('Dépenses '!A$3:A$24,D10,'Dépenses '!D$3:D$24)</f>
        <v>0</v>
      </c>
    </row>
    <row r="11" spans="1:9" ht="15" thickBot="1" x14ac:dyDescent="0.35">
      <c r="A11" s="1"/>
      <c r="B11" s="3"/>
      <c r="C11" s="3"/>
      <c r="D11" s="1"/>
      <c r="E11" s="71">
        <f>SUMIF('Recettes '!A$3:A$24,$D11,'Recettes '!D$3:D$24)</f>
        <v>0</v>
      </c>
      <c r="F11" s="71">
        <f>SUMIF('Dépenses '!A$3:A$24,D11,'Dépenses '!D$3:D$24)</f>
        <v>0</v>
      </c>
    </row>
    <row r="12" spans="1:9" ht="15" thickBot="1" x14ac:dyDescent="0.35">
      <c r="A12" s="1"/>
      <c r="B12" s="3"/>
      <c r="C12" s="3"/>
      <c r="D12" s="1"/>
      <c r="E12" s="71">
        <f>SUMIF('Recettes '!A$3:A$24,$D12,'Recettes '!D$3:D$24)</f>
        <v>0</v>
      </c>
      <c r="F12" s="71">
        <f>SUMIF('Dépenses '!A$3:A$24,D12,'Dépenses '!D$3:D$24)</f>
        <v>0</v>
      </c>
      <c r="H12" s="19" t="s">
        <v>35</v>
      </c>
      <c r="I12" s="20">
        <f>'Recettes '!E25</f>
        <v>808.5</v>
      </c>
    </row>
    <row r="13" spans="1:9" ht="15" thickBot="1" x14ac:dyDescent="0.35">
      <c r="A13" s="1"/>
      <c r="B13" s="3"/>
      <c r="C13" s="3"/>
      <c r="D13" s="1"/>
      <c r="E13" s="71">
        <f>SUMIF('Recettes '!A$3:A$24,$D13,'Recettes '!D$3:D$24)</f>
        <v>0</v>
      </c>
      <c r="F13" s="71">
        <f>SUMIF('Dépenses '!A$3:A$24,D13,'Dépenses '!D$3:D$24)</f>
        <v>0</v>
      </c>
    </row>
    <row r="14" spans="1:9" ht="15" thickBot="1" x14ac:dyDescent="0.35">
      <c r="A14" s="1"/>
      <c r="B14" s="3"/>
      <c r="C14" s="3"/>
      <c r="D14" s="1"/>
      <c r="E14" s="71">
        <f>SUMIF('Recettes '!A$3:A$24,$D14,'Recettes '!D$3:D$24)</f>
        <v>0</v>
      </c>
      <c r="F14" s="71">
        <f>SUMIF('Dépenses '!A$3:A$24,D14,'Dépenses '!D$3:D$24)</f>
        <v>0</v>
      </c>
      <c r="H14" s="18" t="s">
        <v>36</v>
      </c>
      <c r="I14" s="30">
        <f>'Dépenses '!E25</f>
        <v>335</v>
      </c>
    </row>
    <row r="15" spans="1:9" ht="15" thickBot="1" x14ac:dyDescent="0.35">
      <c r="A15" s="1"/>
      <c r="B15" s="3"/>
      <c r="C15" s="3"/>
      <c r="D15" s="1"/>
      <c r="E15" s="71">
        <f>SUMIF('Recettes '!A$3:A$24,$D15,'Recettes '!D$3:D$24)</f>
        <v>0</v>
      </c>
      <c r="F15" s="71">
        <f>SUMIF('Dépenses '!A$3:A$24,D15,'Dépenses '!D$3:D$24)</f>
        <v>0</v>
      </c>
    </row>
    <row r="16" spans="1:9" ht="15" thickBot="1" x14ac:dyDescent="0.35">
      <c r="A16" s="1"/>
      <c r="B16" s="3"/>
      <c r="C16" s="3"/>
      <c r="D16" s="1"/>
      <c r="E16" s="71">
        <f>SUMIF('Recettes '!A$3:A$24,$D16,'Recettes '!D$3:D$24)</f>
        <v>0</v>
      </c>
      <c r="F16" s="71">
        <f>SUMIF('Dépenses '!A$3:A$24,D16,'Dépenses '!D$3:D$24)</f>
        <v>0</v>
      </c>
      <c r="H16" s="72" t="s">
        <v>34</v>
      </c>
      <c r="I16" s="73">
        <f>I12-I14</f>
        <v>473.5</v>
      </c>
    </row>
    <row r="17" spans="1:7" x14ac:dyDescent="0.3">
      <c r="A17" s="1"/>
      <c r="B17" s="3"/>
      <c r="C17" s="3"/>
      <c r="D17" s="1"/>
      <c r="E17" s="71">
        <f>SUMIF('Recettes '!A$3:A$24,$D17,'Recettes '!D$3:D$24)</f>
        <v>0</v>
      </c>
      <c r="F17" s="71">
        <f>SUMIF('Dépenses '!A$3:A$24,D17,'Dépenses '!D$3:D$24)</f>
        <v>0</v>
      </c>
    </row>
    <row r="18" spans="1:7" x14ac:dyDescent="0.3">
      <c r="A18" s="1"/>
      <c r="B18" s="3"/>
      <c r="C18" s="3"/>
      <c r="D18" s="1"/>
      <c r="E18" s="71">
        <f>SUMIF('Recettes '!A$3:A$24,$D18,'Recettes '!D$3:D$24)</f>
        <v>0</v>
      </c>
      <c r="F18" s="71">
        <f>SUMIF('Dépenses '!A$3:A$24,D18,'Dépenses '!D$3:D$24)</f>
        <v>0</v>
      </c>
    </row>
    <row r="19" spans="1:7" x14ac:dyDescent="0.3">
      <c r="A19" s="1"/>
      <c r="B19" s="3"/>
      <c r="C19" s="3"/>
      <c r="D19" s="1"/>
      <c r="E19" s="71">
        <f>SUMIF('Recettes '!A$3:A$24,$D19,'Recettes '!D$3:D$24)</f>
        <v>0</v>
      </c>
      <c r="F19" s="71">
        <f>SUMIF('Dépenses '!A$3:A$24,D19,'Dépenses '!D$3:D$24)</f>
        <v>0</v>
      </c>
    </row>
    <row r="20" spans="1:7" x14ac:dyDescent="0.3">
      <c r="A20" s="1"/>
      <c r="B20" s="3"/>
      <c r="C20" s="3"/>
      <c r="D20" s="1"/>
      <c r="E20" s="71">
        <f>SUMIF('Recettes '!A$3:A$24,$D20,'Recettes '!D$3:D$24)</f>
        <v>0</v>
      </c>
      <c r="F20" s="71">
        <f>SUMIF('Dépenses '!A$3:A$24,D20,'Dépenses '!D$3:D$24)</f>
        <v>0</v>
      </c>
    </row>
    <row r="21" spans="1:7" x14ac:dyDescent="0.3">
      <c r="A21" s="1"/>
      <c r="B21" s="3"/>
      <c r="C21" s="3"/>
      <c r="D21" s="1"/>
      <c r="E21" s="71">
        <f>SUMIF('Recettes '!A$3:A$24,$D21,'Recettes '!D$3:D$24)</f>
        <v>0</v>
      </c>
      <c r="F21" s="71">
        <f>SUMIF('Dépenses '!A$3:A$24,D21,'Dépenses '!D$3:D$24)</f>
        <v>0</v>
      </c>
    </row>
    <row r="22" spans="1:7" x14ac:dyDescent="0.3">
      <c r="A22" s="1"/>
      <c r="B22" s="3"/>
      <c r="C22" s="3"/>
      <c r="D22" s="1"/>
      <c r="E22" s="71">
        <f>SUMIF('Recettes '!A$3:A$24,$D22,'Recettes '!D$3:D$24)</f>
        <v>0</v>
      </c>
      <c r="F22" s="71">
        <f>SUMIF('Dépenses '!A$3:A$24,D22,'Dépenses '!D$3:D$24)</f>
        <v>0</v>
      </c>
    </row>
    <row r="23" spans="1:7" x14ac:dyDescent="0.3">
      <c r="A23" s="1"/>
      <c r="B23" s="3"/>
      <c r="C23" s="3"/>
      <c r="D23" s="1"/>
      <c r="E23" s="71">
        <f>SUMIF('Recettes '!A$3:A$24,$D23,'Recettes '!D$3:D$24)</f>
        <v>0</v>
      </c>
      <c r="F23" s="71">
        <f>SUMIF('Dépenses '!A$3:A$24,D23,'Dépenses '!D$3:D$24)</f>
        <v>0</v>
      </c>
    </row>
    <row r="24" spans="1:7" ht="15" thickBot="1" x14ac:dyDescent="0.35">
      <c r="A24" s="15" t="s">
        <v>13</v>
      </c>
      <c r="B24" s="16">
        <f>SUM(B3:B23)</f>
        <v>4300</v>
      </c>
      <c r="C24" s="16">
        <f>SUM(C3:C23)</f>
        <v>4487.5</v>
      </c>
      <c r="D24" s="15" t="s">
        <v>13</v>
      </c>
      <c r="E24" s="16">
        <f>SUM(E3:E23)</f>
        <v>808.5</v>
      </c>
      <c r="F24" s="16">
        <f>SUM(F3:F23)</f>
        <v>335</v>
      </c>
      <c r="G24" s="5"/>
    </row>
    <row r="25" spans="1:7" ht="15" thickBot="1" x14ac:dyDescent="0.35">
      <c r="A25" s="18" t="s">
        <v>62</v>
      </c>
      <c r="B25" s="17"/>
      <c r="C25" s="14">
        <f>B24-C24</f>
        <v>-187.5</v>
      </c>
      <c r="D25" s="18" t="s">
        <v>63</v>
      </c>
      <c r="E25" s="17"/>
      <c r="F25" s="14">
        <f>E24-F24</f>
        <v>473.5</v>
      </c>
    </row>
    <row r="28" spans="1:7" x14ac:dyDescent="0.3">
      <c r="A28" s="33" t="s">
        <v>68</v>
      </c>
    </row>
    <row r="29" spans="1:7" x14ac:dyDescent="0.3">
      <c r="A29" s="34" t="s">
        <v>56</v>
      </c>
    </row>
    <row r="30" spans="1:7" x14ac:dyDescent="0.3">
      <c r="A30" s="34" t="s">
        <v>57</v>
      </c>
    </row>
    <row r="31" spans="1:7" x14ac:dyDescent="0.3">
      <c r="A31" s="34" t="s">
        <v>58</v>
      </c>
    </row>
    <row r="32" spans="1:7" x14ac:dyDescent="0.3">
      <c r="A32" s="34" t="s">
        <v>54</v>
      </c>
    </row>
    <row r="33" spans="1:1" x14ac:dyDescent="0.3">
      <c r="A33" s="34" t="s">
        <v>55</v>
      </c>
    </row>
    <row r="34" spans="1:1" x14ac:dyDescent="0.3">
      <c r="A34" s="34" t="s">
        <v>59</v>
      </c>
    </row>
    <row r="35" spans="1:1" x14ac:dyDescent="0.3">
      <c r="A35" s="34" t="s">
        <v>66</v>
      </c>
    </row>
    <row r="36" spans="1:1" x14ac:dyDescent="0.3">
      <c r="A36" s="34" t="s">
        <v>67</v>
      </c>
    </row>
  </sheetData>
  <mergeCells count="2">
    <mergeCell ref="A1:C1"/>
    <mergeCell ref="D1:F1"/>
  </mergeCells>
  <dataValidations count="1">
    <dataValidation type="list" allowBlank="1" showInputMessage="1" showErrorMessage="1" sqref="A3:A23">
      <formula1>$A$29:$A$38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F7" sqref="F7"/>
    </sheetView>
  </sheetViews>
  <sheetFormatPr baseColWidth="10" defaultRowHeight="14.4" x14ac:dyDescent="0.3"/>
  <cols>
    <col min="1" max="1" width="31.6640625" customWidth="1"/>
    <col min="2" max="2" width="38.109375" customWidth="1"/>
    <col min="3" max="3" width="18" customWidth="1"/>
    <col min="4" max="4" width="14.109375" customWidth="1"/>
    <col min="5" max="5" width="21.33203125" customWidth="1"/>
    <col min="6" max="6" width="22.88671875" customWidth="1"/>
    <col min="8" max="8" width="33.21875" customWidth="1"/>
    <col min="9" max="9" width="16.33203125" bestFit="1" customWidth="1"/>
  </cols>
  <sheetData>
    <row r="2" spans="1:9" x14ac:dyDescent="0.3">
      <c r="A2" s="2" t="s">
        <v>0</v>
      </c>
      <c r="B2" s="2" t="s">
        <v>18</v>
      </c>
      <c r="C2" s="2" t="s">
        <v>33</v>
      </c>
      <c r="D2" s="2" t="s">
        <v>14</v>
      </c>
      <c r="E2" s="2" t="s">
        <v>3</v>
      </c>
      <c r="F2" s="2" t="s">
        <v>9</v>
      </c>
      <c r="H2" s="2" t="s">
        <v>4</v>
      </c>
      <c r="I2" s="4">
        <f>SUMIF(E3:E24,"CASH",D3:D24)</f>
        <v>364</v>
      </c>
    </row>
    <row r="3" spans="1:9" x14ac:dyDescent="0.3">
      <c r="A3" s="1" t="s">
        <v>54</v>
      </c>
      <c r="B3" s="1" t="s">
        <v>37</v>
      </c>
      <c r="C3" s="31">
        <v>45178</v>
      </c>
      <c r="D3" s="3">
        <v>52.75</v>
      </c>
      <c r="E3" s="1" t="s">
        <v>38</v>
      </c>
      <c r="F3" s="3" t="s">
        <v>39</v>
      </c>
      <c r="H3" s="2" t="s">
        <v>5</v>
      </c>
      <c r="I3" s="4">
        <f>SUMIF(E3:E24,"VIREMENT BANCAIRE",D3:D24)</f>
        <v>444.5</v>
      </c>
    </row>
    <row r="4" spans="1:9" x14ac:dyDescent="0.3">
      <c r="A4" s="1" t="s">
        <v>54</v>
      </c>
      <c r="B4" s="1" t="s">
        <v>40</v>
      </c>
      <c r="C4" s="31">
        <v>45181</v>
      </c>
      <c r="D4" s="3">
        <v>41.75</v>
      </c>
      <c r="E4" s="1" t="s">
        <v>38</v>
      </c>
      <c r="F4" s="3" t="s">
        <v>41</v>
      </c>
      <c r="H4" s="5"/>
      <c r="I4" s="5"/>
    </row>
    <row r="5" spans="1:9" x14ac:dyDescent="0.3">
      <c r="A5" s="1" t="s">
        <v>55</v>
      </c>
      <c r="B5" s="1" t="s">
        <v>43</v>
      </c>
      <c r="C5" s="31">
        <v>45200</v>
      </c>
      <c r="D5" s="3">
        <f>7*52</f>
        <v>364</v>
      </c>
      <c r="E5" s="1" t="s">
        <v>42</v>
      </c>
      <c r="F5" s="3" t="s">
        <v>44</v>
      </c>
    </row>
    <row r="6" spans="1:9" x14ac:dyDescent="0.3">
      <c r="A6" s="1" t="s">
        <v>56</v>
      </c>
      <c r="B6" s="1" t="s">
        <v>60</v>
      </c>
      <c r="C6" s="31">
        <v>45139</v>
      </c>
      <c r="D6" s="3">
        <v>350</v>
      </c>
      <c r="E6" s="1" t="s">
        <v>38</v>
      </c>
      <c r="F6" s="3" t="s">
        <v>61</v>
      </c>
    </row>
    <row r="7" spans="1:9" x14ac:dyDescent="0.3">
      <c r="A7" s="1"/>
      <c r="B7" s="1"/>
      <c r="C7" s="31"/>
      <c r="D7" s="3"/>
      <c r="E7" s="1"/>
      <c r="F7" s="3"/>
      <c r="H7" s="5"/>
      <c r="I7" s="5"/>
    </row>
    <row r="8" spans="1:9" x14ac:dyDescent="0.3">
      <c r="A8" s="1"/>
      <c r="B8" s="1"/>
      <c r="C8" s="31"/>
      <c r="D8" s="3"/>
      <c r="E8" s="1"/>
      <c r="F8" s="3"/>
    </row>
    <row r="9" spans="1:9" x14ac:dyDescent="0.3">
      <c r="A9" s="1"/>
      <c r="B9" s="1"/>
      <c r="C9" s="31"/>
      <c r="D9" s="3"/>
      <c r="E9" s="1"/>
      <c r="F9" s="3"/>
    </row>
    <row r="10" spans="1:9" x14ac:dyDescent="0.3">
      <c r="A10" s="1"/>
      <c r="B10" s="1"/>
      <c r="C10" s="31"/>
      <c r="D10" s="3"/>
      <c r="E10" s="1"/>
      <c r="F10" s="3"/>
    </row>
    <row r="11" spans="1:9" x14ac:dyDescent="0.3">
      <c r="A11" s="1"/>
      <c r="B11" s="1"/>
      <c r="C11" s="31"/>
      <c r="D11" s="3"/>
      <c r="E11" s="1"/>
      <c r="F11" s="3"/>
    </row>
    <row r="12" spans="1:9" x14ac:dyDescent="0.3">
      <c r="A12" s="1"/>
      <c r="B12" s="1"/>
      <c r="C12" s="31"/>
      <c r="D12" s="3"/>
      <c r="E12" s="1"/>
      <c r="F12" s="3"/>
    </row>
    <row r="13" spans="1:9" x14ac:dyDescent="0.3">
      <c r="A13" s="1"/>
      <c r="B13" s="1"/>
      <c r="C13" s="31"/>
      <c r="D13" s="3"/>
      <c r="E13" s="1"/>
      <c r="F13" s="3"/>
    </row>
    <row r="14" spans="1:9" x14ac:dyDescent="0.3">
      <c r="A14" s="1"/>
      <c r="B14" s="1"/>
      <c r="C14" s="31"/>
      <c r="D14" s="3"/>
      <c r="E14" s="1"/>
      <c r="F14" s="3"/>
    </row>
    <row r="15" spans="1:9" x14ac:dyDescent="0.3">
      <c r="A15" s="1"/>
      <c r="B15" s="1"/>
      <c r="C15" s="31"/>
      <c r="D15" s="3"/>
      <c r="E15" s="1"/>
      <c r="F15" s="3"/>
    </row>
    <row r="16" spans="1:9" x14ac:dyDescent="0.3">
      <c r="A16" s="1"/>
      <c r="B16" s="1"/>
      <c r="C16" s="31"/>
      <c r="D16" s="3"/>
      <c r="E16" s="1"/>
      <c r="F16" s="3"/>
    </row>
    <row r="17" spans="1:6" x14ac:dyDescent="0.3">
      <c r="A17" s="1"/>
      <c r="B17" s="1"/>
      <c r="C17" s="31"/>
      <c r="D17" s="3"/>
      <c r="E17" s="1"/>
      <c r="F17" s="3"/>
    </row>
    <row r="18" spans="1:6" x14ac:dyDescent="0.3">
      <c r="A18" s="1"/>
      <c r="B18" s="1"/>
      <c r="C18" s="31"/>
      <c r="D18" s="3"/>
      <c r="E18" s="1"/>
      <c r="F18" s="3"/>
    </row>
    <row r="19" spans="1:6" x14ac:dyDescent="0.3">
      <c r="A19" s="1"/>
      <c r="B19" s="1"/>
      <c r="C19" s="31"/>
      <c r="D19" s="3"/>
      <c r="E19" s="1"/>
      <c r="F19" s="3"/>
    </row>
    <row r="20" spans="1:6" x14ac:dyDescent="0.3">
      <c r="A20" s="1"/>
      <c r="B20" s="1"/>
      <c r="C20" s="31"/>
      <c r="D20" s="3"/>
      <c r="E20" s="1"/>
      <c r="F20" s="3"/>
    </row>
    <row r="21" spans="1:6" x14ac:dyDescent="0.3">
      <c r="A21" s="1"/>
      <c r="B21" s="1"/>
      <c r="C21" s="31"/>
      <c r="D21" s="3"/>
      <c r="E21" s="1"/>
      <c r="F21" s="3"/>
    </row>
    <row r="22" spans="1:6" x14ac:dyDescent="0.3">
      <c r="A22" s="1"/>
      <c r="B22" s="1"/>
      <c r="C22" s="31"/>
      <c r="D22" s="3"/>
      <c r="E22" s="1"/>
      <c r="F22" s="3"/>
    </row>
    <row r="23" spans="1:6" x14ac:dyDescent="0.3">
      <c r="A23" s="1"/>
      <c r="B23" s="1"/>
      <c r="C23" s="31"/>
      <c r="D23" s="3"/>
      <c r="E23" s="1"/>
      <c r="F23" s="3"/>
    </row>
    <row r="24" spans="1:6" ht="15" thickBot="1" x14ac:dyDescent="0.35">
      <c r="A24" s="1"/>
      <c r="B24" s="1"/>
      <c r="C24" s="31"/>
      <c r="D24" s="3"/>
      <c r="E24" s="12"/>
      <c r="F24" s="3"/>
    </row>
    <row r="25" spans="1:6" ht="15" thickBot="1" x14ac:dyDescent="0.35">
      <c r="A25" s="1"/>
      <c r="B25" s="2" t="s">
        <v>11</v>
      </c>
      <c r="C25" s="13"/>
      <c r="D25" s="13"/>
      <c r="E25" s="14">
        <f>SUM(D3:D24)</f>
        <v>808.5</v>
      </c>
      <c r="F25" s="1"/>
    </row>
  </sheetData>
  <dataValidations count="1">
    <dataValidation type="list" allowBlank="1" showInputMessage="1" showErrorMessage="1" sqref="E3:E24">
      <formula1>"CASH,VIREMENT BANCAIRE"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'Budget et comptes'!$A$29:$A$39</xm:f>
          </x14:formula1>
          <xm:sqref>A3:A24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workbookViewId="0">
      <selection activeCell="A3" sqref="A3"/>
    </sheetView>
  </sheetViews>
  <sheetFormatPr baseColWidth="10" defaultRowHeight="14.4" x14ac:dyDescent="0.3"/>
  <cols>
    <col min="1" max="2" width="38.109375" customWidth="1"/>
    <col min="3" max="3" width="18" customWidth="1"/>
    <col min="4" max="4" width="15.109375" customWidth="1"/>
    <col min="5" max="5" width="30.77734375" customWidth="1"/>
    <col min="6" max="6" width="22.21875" customWidth="1"/>
    <col min="8" max="8" width="33.21875" customWidth="1"/>
    <col min="9" max="9" width="16.33203125" bestFit="1" customWidth="1"/>
  </cols>
  <sheetData>
    <row r="2" spans="1:9" x14ac:dyDescent="0.3">
      <c r="A2" s="2" t="s">
        <v>0</v>
      </c>
      <c r="B2" s="2" t="s">
        <v>18</v>
      </c>
      <c r="C2" s="2" t="s">
        <v>33</v>
      </c>
      <c r="D2" s="2" t="s">
        <v>14</v>
      </c>
      <c r="E2" s="2" t="s">
        <v>3</v>
      </c>
      <c r="F2" s="2" t="s">
        <v>9</v>
      </c>
      <c r="H2" s="2" t="s">
        <v>4</v>
      </c>
      <c r="I2" s="4">
        <f>SUMIF(E3:E24,"CASH",D3:D24)</f>
        <v>0</v>
      </c>
    </row>
    <row r="3" spans="1:9" x14ac:dyDescent="0.3">
      <c r="A3" s="1" t="s">
        <v>59</v>
      </c>
      <c r="B3" s="1" t="s">
        <v>45</v>
      </c>
      <c r="C3" s="32">
        <v>45184</v>
      </c>
      <c r="D3" s="3">
        <v>250</v>
      </c>
      <c r="E3" s="1" t="s">
        <v>38</v>
      </c>
      <c r="F3" s="3" t="s">
        <v>46</v>
      </c>
      <c r="H3" s="2" t="s">
        <v>5</v>
      </c>
      <c r="I3" s="4">
        <f>SUMIF(E3:E24,"VIREMENT BANCAIRE",D3:D24)</f>
        <v>250</v>
      </c>
    </row>
    <row r="4" spans="1:9" x14ac:dyDescent="0.3">
      <c r="A4" s="1" t="s">
        <v>59</v>
      </c>
      <c r="B4" s="1" t="s">
        <v>47</v>
      </c>
      <c r="C4" s="32">
        <v>45185</v>
      </c>
      <c r="D4" s="3">
        <v>85</v>
      </c>
      <c r="E4" s="1" t="s">
        <v>48</v>
      </c>
      <c r="F4" s="3" t="s">
        <v>49</v>
      </c>
      <c r="H4" s="2" t="s">
        <v>10</v>
      </c>
      <c r="I4" s="4">
        <f>SUMIF(E3:E24,"CARTE BANCAIRE",D3:D24)</f>
        <v>85</v>
      </c>
    </row>
    <row r="5" spans="1:9" x14ac:dyDescent="0.3">
      <c r="A5" s="1"/>
      <c r="B5" s="1"/>
      <c r="C5" s="32"/>
      <c r="D5" s="3"/>
      <c r="E5" s="1"/>
      <c r="F5" s="3"/>
    </row>
    <row r="6" spans="1:9" x14ac:dyDescent="0.3">
      <c r="A6" s="1"/>
      <c r="B6" s="1"/>
      <c r="C6" s="32"/>
      <c r="D6" s="3"/>
      <c r="E6" s="1"/>
      <c r="F6" s="3"/>
      <c r="H6" s="9"/>
      <c r="I6" s="10"/>
    </row>
    <row r="7" spans="1:9" x14ac:dyDescent="0.3">
      <c r="A7" s="1"/>
      <c r="B7" s="1"/>
      <c r="C7" s="32"/>
      <c r="D7" s="3"/>
      <c r="E7" s="1"/>
      <c r="F7" s="3"/>
      <c r="H7" s="9"/>
      <c r="I7" s="11"/>
    </row>
    <row r="8" spans="1:9" x14ac:dyDescent="0.3">
      <c r="A8" s="1"/>
      <c r="B8" s="1"/>
      <c r="C8" s="32"/>
      <c r="D8" s="3"/>
      <c r="E8" s="1"/>
      <c r="F8" s="3"/>
      <c r="H8" s="11"/>
      <c r="I8" s="10"/>
    </row>
    <row r="9" spans="1:9" x14ac:dyDescent="0.3">
      <c r="A9" s="1"/>
      <c r="B9" s="1"/>
      <c r="C9" s="32"/>
      <c r="D9" s="3"/>
      <c r="E9" s="1"/>
      <c r="F9" s="3"/>
      <c r="H9" s="9"/>
      <c r="I9" s="11"/>
    </row>
    <row r="10" spans="1:9" x14ac:dyDescent="0.3">
      <c r="A10" s="1"/>
      <c r="B10" s="1"/>
      <c r="C10" s="32"/>
      <c r="D10" s="3"/>
      <c r="E10" s="1"/>
      <c r="F10" s="3"/>
    </row>
    <row r="11" spans="1:9" x14ac:dyDescent="0.3">
      <c r="A11" s="1"/>
      <c r="B11" s="1"/>
      <c r="C11" s="32"/>
      <c r="D11" s="3"/>
      <c r="E11" s="1"/>
      <c r="F11" s="3"/>
    </row>
    <row r="12" spans="1:9" x14ac:dyDescent="0.3">
      <c r="A12" s="1"/>
      <c r="B12" s="1"/>
      <c r="C12" s="32"/>
      <c r="D12" s="3"/>
      <c r="E12" s="1"/>
      <c r="F12" s="3"/>
    </row>
    <row r="13" spans="1:9" x14ac:dyDescent="0.3">
      <c r="A13" s="1"/>
      <c r="B13" s="1"/>
      <c r="C13" s="32"/>
      <c r="D13" s="3"/>
      <c r="E13" s="1"/>
      <c r="F13" s="3"/>
    </row>
    <row r="14" spans="1:9" x14ac:dyDescent="0.3">
      <c r="A14" s="1"/>
      <c r="B14" s="1"/>
      <c r="C14" s="32"/>
      <c r="D14" s="3"/>
      <c r="E14" s="1"/>
      <c r="F14" s="3"/>
    </row>
    <row r="15" spans="1:9" x14ac:dyDescent="0.3">
      <c r="A15" s="1"/>
      <c r="B15" s="1"/>
      <c r="C15" s="32"/>
      <c r="D15" s="3"/>
      <c r="E15" s="1"/>
      <c r="F15" s="3"/>
    </row>
    <row r="16" spans="1:9" x14ac:dyDescent="0.3">
      <c r="A16" s="1"/>
      <c r="B16" s="1"/>
      <c r="C16" s="32"/>
      <c r="D16" s="3"/>
      <c r="E16" s="1"/>
      <c r="F16" s="3"/>
    </row>
    <row r="17" spans="1:6" x14ac:dyDescent="0.3">
      <c r="A17" s="1"/>
      <c r="B17" s="1"/>
      <c r="C17" s="32"/>
      <c r="D17" s="3"/>
      <c r="E17" s="1"/>
      <c r="F17" s="3"/>
    </row>
    <row r="18" spans="1:6" x14ac:dyDescent="0.3">
      <c r="A18" s="1"/>
      <c r="B18" s="1"/>
      <c r="C18" s="32"/>
      <c r="D18" s="3"/>
      <c r="E18" s="1"/>
      <c r="F18" s="3"/>
    </row>
    <row r="19" spans="1:6" x14ac:dyDescent="0.3">
      <c r="A19" s="1"/>
      <c r="B19" s="1"/>
      <c r="C19" s="32"/>
      <c r="D19" s="3"/>
      <c r="E19" s="1"/>
      <c r="F19" s="3"/>
    </row>
    <row r="20" spans="1:6" x14ac:dyDescent="0.3">
      <c r="A20" s="1"/>
      <c r="B20" s="1"/>
      <c r="C20" s="32"/>
      <c r="D20" s="3"/>
      <c r="E20" s="1"/>
      <c r="F20" s="3"/>
    </row>
    <row r="21" spans="1:6" x14ac:dyDescent="0.3">
      <c r="A21" s="1"/>
      <c r="B21" s="1"/>
      <c r="C21" s="32"/>
      <c r="D21" s="3"/>
      <c r="E21" s="1"/>
      <c r="F21" s="3"/>
    </row>
    <row r="22" spans="1:6" x14ac:dyDescent="0.3">
      <c r="A22" s="1"/>
      <c r="B22" s="1"/>
      <c r="C22" s="32"/>
      <c r="D22" s="3"/>
      <c r="E22" s="1"/>
      <c r="F22" s="3"/>
    </row>
    <row r="23" spans="1:6" x14ac:dyDescent="0.3">
      <c r="A23" s="1"/>
      <c r="B23" s="1"/>
      <c r="C23" s="32"/>
      <c r="D23" s="3"/>
      <c r="E23" s="1"/>
      <c r="F23" s="3"/>
    </row>
    <row r="24" spans="1:6" ht="15" thickBot="1" x14ac:dyDescent="0.35">
      <c r="A24" s="1"/>
      <c r="B24" s="1"/>
      <c r="C24" s="32"/>
      <c r="D24" s="3"/>
      <c r="E24" s="1"/>
      <c r="F24" s="3"/>
    </row>
    <row r="25" spans="1:6" ht="15" thickBot="1" x14ac:dyDescent="0.35">
      <c r="A25" s="2" t="s">
        <v>12</v>
      </c>
      <c r="B25" s="35"/>
      <c r="C25" s="13"/>
      <c r="D25" s="13"/>
      <c r="E25" s="14">
        <f>SUM(D3:D24)</f>
        <v>335</v>
      </c>
      <c r="F25" s="1"/>
    </row>
  </sheetData>
  <dataValidations count="1">
    <dataValidation type="list" allowBlank="1" showInputMessage="1" showErrorMessage="1" sqref="E3:E24">
      <formula1>"CASH,VIREMENT BANCAIRE,CARTE BANCAIRE"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'Budget et comptes'!$A$29:$A$38</xm:f>
          </x14:formula1>
          <xm:sqref>A3:A24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8" sqref="B8"/>
    </sheetView>
  </sheetViews>
  <sheetFormatPr baseColWidth="10" defaultRowHeight="14.4" x14ac:dyDescent="0.3"/>
  <cols>
    <col min="1" max="1" width="33.5546875" customWidth="1"/>
    <col min="2" max="2" width="34" customWidth="1"/>
    <col min="3" max="4" width="27.33203125" customWidth="1"/>
  </cols>
  <sheetData>
    <row r="1" spans="1:4" ht="15" thickBot="1" x14ac:dyDescent="0.35">
      <c r="A1" s="26" t="s">
        <v>3</v>
      </c>
      <c r="B1" s="17" t="s">
        <v>16</v>
      </c>
      <c r="C1" s="27" t="s">
        <v>25</v>
      </c>
      <c r="D1" s="27" t="s">
        <v>14</v>
      </c>
    </row>
    <row r="2" spans="1:4" x14ac:dyDescent="0.3">
      <c r="A2" s="74" t="s">
        <v>23</v>
      </c>
      <c r="B2" s="75" t="s">
        <v>24</v>
      </c>
      <c r="C2" s="76">
        <v>45092</v>
      </c>
      <c r="D2" s="77">
        <v>450</v>
      </c>
    </row>
    <row r="3" spans="1:4" x14ac:dyDescent="0.3">
      <c r="A3" s="21" t="s">
        <v>50</v>
      </c>
      <c r="B3" s="11"/>
      <c r="C3" s="22"/>
      <c r="D3" s="22"/>
    </row>
    <row r="4" spans="1:4" x14ac:dyDescent="0.3">
      <c r="A4" s="21" t="s">
        <v>50</v>
      </c>
      <c r="B4" s="11"/>
      <c r="C4" s="22"/>
      <c r="D4" s="22"/>
    </row>
    <row r="5" spans="1:4" x14ac:dyDescent="0.3">
      <c r="A5" s="21"/>
      <c r="B5" s="11"/>
      <c r="C5" s="22"/>
      <c r="D5" s="22"/>
    </row>
    <row r="6" spans="1:4" x14ac:dyDescent="0.3">
      <c r="A6" s="21"/>
      <c r="B6" s="11"/>
      <c r="C6" s="22"/>
      <c r="D6" s="22"/>
    </row>
    <row r="7" spans="1:4" x14ac:dyDescent="0.3">
      <c r="A7" s="21"/>
      <c r="B7" s="11"/>
      <c r="C7" s="22"/>
      <c r="D7" s="22"/>
    </row>
    <row r="8" spans="1:4" x14ac:dyDescent="0.3">
      <c r="A8" s="21"/>
      <c r="B8" s="11"/>
      <c r="C8" s="22"/>
      <c r="D8" s="22"/>
    </row>
    <row r="9" spans="1:4" x14ac:dyDescent="0.3">
      <c r="A9" s="21"/>
      <c r="B9" s="11"/>
      <c r="C9" s="22"/>
      <c r="D9" s="22"/>
    </row>
    <row r="10" spans="1:4" x14ac:dyDescent="0.3">
      <c r="A10" s="21"/>
      <c r="B10" s="11"/>
      <c r="C10" s="22"/>
      <c r="D10" s="22"/>
    </row>
    <row r="11" spans="1:4" x14ac:dyDescent="0.3">
      <c r="A11" s="21"/>
      <c r="B11" s="11"/>
      <c r="C11" s="22"/>
      <c r="D11" s="22"/>
    </row>
    <row r="12" spans="1:4" x14ac:dyDescent="0.3">
      <c r="A12" s="21"/>
      <c r="B12" s="11"/>
      <c r="C12" s="22"/>
      <c r="D12" s="22"/>
    </row>
    <row r="13" spans="1:4" x14ac:dyDescent="0.3">
      <c r="A13" s="21"/>
      <c r="B13" s="11"/>
      <c r="C13" s="22"/>
      <c r="D13" s="22"/>
    </row>
    <row r="14" spans="1:4" x14ac:dyDescent="0.3">
      <c r="A14" s="21"/>
      <c r="B14" s="11"/>
      <c r="C14" s="22"/>
      <c r="D14" s="22"/>
    </row>
    <row r="15" spans="1:4" x14ac:dyDescent="0.3">
      <c r="A15" s="21"/>
      <c r="B15" s="11"/>
      <c r="C15" s="22"/>
      <c r="D15" s="22"/>
    </row>
    <row r="16" spans="1:4" ht="15" thickBot="1" x14ac:dyDescent="0.35">
      <c r="A16" s="23"/>
      <c r="B16" s="24"/>
      <c r="C16" s="25"/>
      <c r="D16" s="25"/>
    </row>
  </sheetData>
  <dataValidations count="2">
    <dataValidation type="list" allowBlank="1" showInputMessage="1" showErrorMessage="1" sqref="A17:A18">
      <formula1>"PAIEMENT.REMBOURSEMENT"</formula1>
    </dataValidation>
    <dataValidation type="list" allowBlank="1" showInputMessage="1" showErrorMessage="1" sqref="A2:A16">
      <formula1>"PAIEMENT,REMBOURSEMENT"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Mode d'emploi</vt:lpstr>
      <vt:lpstr>Budget et comptes</vt:lpstr>
      <vt:lpstr>Recettes </vt:lpstr>
      <vt:lpstr>Dépenses </vt:lpstr>
      <vt:lpstr>MÉMO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Gabriel</dc:creator>
  <cp:lastModifiedBy>Claire Olbrechts</cp:lastModifiedBy>
  <dcterms:created xsi:type="dcterms:W3CDTF">2023-08-30T13:01:10Z</dcterms:created>
  <dcterms:modified xsi:type="dcterms:W3CDTF">2023-11-06T12:52:28Z</dcterms:modified>
</cp:coreProperties>
</file>